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05" windowWidth="15180" windowHeight="8775"/>
  </bookViews>
  <sheets>
    <sheet name="2022" sheetId="12" r:id="rId1"/>
  </sheets>
  <definedNames>
    <definedName name="_xlnm.Print_Area" localSheetId="0">'2022'!$A$1:$E$100</definedName>
  </definedNames>
  <calcPr calcId="124519"/>
</workbook>
</file>

<file path=xl/calcChain.xml><?xml version="1.0" encoding="utf-8"?>
<calcChain xmlns="http://schemas.openxmlformats.org/spreadsheetml/2006/main">
  <c r="C66" i="12"/>
  <c r="E59"/>
  <c r="C83" l="1"/>
  <c r="C75"/>
  <c r="D58"/>
  <c r="C58"/>
  <c r="D43"/>
  <c r="C43"/>
  <c r="D31" l="1"/>
  <c r="C14"/>
  <c r="D7"/>
  <c r="E30"/>
  <c r="C82"/>
  <c r="D87"/>
  <c r="D86" s="1"/>
  <c r="C87"/>
  <c r="C86" s="1"/>
  <c r="C85" s="1"/>
  <c r="D77"/>
  <c r="C77"/>
  <c r="E78"/>
  <c r="E76"/>
  <c r="E69"/>
  <c r="D66"/>
  <c r="E57"/>
  <c r="C35"/>
  <c r="C34" s="1"/>
  <c r="E38"/>
  <c r="C27"/>
  <c r="D27"/>
  <c r="D24"/>
  <c r="C24"/>
  <c r="D21"/>
  <c r="C21"/>
  <c r="D15"/>
  <c r="E15" s="1"/>
  <c r="D50"/>
  <c r="C50"/>
  <c r="D54"/>
  <c r="E12"/>
  <c r="E36"/>
  <c r="C7"/>
  <c r="E7" s="1"/>
  <c r="E11"/>
  <c r="E74"/>
  <c r="D70"/>
  <c r="E48"/>
  <c r="C72"/>
  <c r="C70"/>
  <c r="C54"/>
  <c r="D63"/>
  <c r="C63"/>
  <c r="C31"/>
  <c r="C16"/>
  <c r="E65"/>
  <c r="E67"/>
  <c r="E62"/>
  <c r="E44"/>
  <c r="E75"/>
  <c r="E64"/>
  <c r="E55"/>
  <c r="E52"/>
  <c r="E49"/>
  <c r="E60"/>
  <c r="E61"/>
  <c r="D16"/>
  <c r="E56"/>
  <c r="E46"/>
  <c r="E71"/>
  <c r="E10"/>
  <c r="E51"/>
  <c r="E53"/>
  <c r="E45"/>
  <c r="D72"/>
  <c r="E9"/>
  <c r="E40"/>
  <c r="E23"/>
  <c r="D35"/>
  <c r="D34" s="1"/>
  <c r="E39"/>
  <c r="E20"/>
  <c r="E43"/>
  <c r="E22"/>
  <c r="E33"/>
  <c r="C18"/>
  <c r="E25"/>
  <c r="E19"/>
  <c r="E8"/>
  <c r="E29"/>
  <c r="E37"/>
  <c r="D18"/>
  <c r="E66" l="1"/>
  <c r="D79"/>
  <c r="D97" s="1"/>
  <c r="E63"/>
  <c r="E70"/>
  <c r="E72"/>
  <c r="E18"/>
  <c r="E77"/>
  <c r="E50"/>
  <c r="C79"/>
  <c r="E58"/>
  <c r="E54"/>
  <c r="D14"/>
  <c r="E14" s="1"/>
  <c r="D85"/>
  <c r="E27"/>
  <c r="E24"/>
  <c r="E34"/>
  <c r="E35"/>
  <c r="E31"/>
  <c r="E21"/>
  <c r="C6"/>
  <c r="C97" l="1"/>
  <c r="C96" s="1"/>
  <c r="C95" s="1"/>
  <c r="C94" s="1"/>
  <c r="D96"/>
  <c r="D6"/>
  <c r="D41" s="1"/>
  <c r="D80" s="1"/>
  <c r="E79"/>
  <c r="C41"/>
  <c r="C93" s="1"/>
  <c r="C92" s="1"/>
  <c r="C91" s="1"/>
  <c r="C90" s="1"/>
  <c r="E6" l="1"/>
  <c r="C89"/>
  <c r="E97"/>
  <c r="D95"/>
  <c r="E96"/>
  <c r="C80"/>
  <c r="E41"/>
  <c r="C81" l="1"/>
  <c r="D84"/>
  <c r="D94"/>
  <c r="E95"/>
  <c r="E94" l="1"/>
  <c r="E84"/>
  <c r="D83"/>
  <c r="E83" s="1"/>
  <c r="D82" l="1"/>
  <c r="E82" l="1"/>
  <c r="D93"/>
  <c r="D92" l="1"/>
  <c r="E93"/>
  <c r="E92" l="1"/>
  <c r="D91"/>
  <c r="E91" l="1"/>
  <c r="D90"/>
  <c r="E90" l="1"/>
  <c r="D89"/>
  <c r="E89" l="1"/>
  <c r="D81"/>
</calcChain>
</file>

<file path=xl/sharedStrings.xml><?xml version="1.0" encoding="utf-8"?>
<sst xmlns="http://schemas.openxmlformats.org/spreadsheetml/2006/main" count="193" uniqueCount="191">
  <si>
    <t>Налог на доходы физических лиц</t>
  </si>
  <si>
    <t>НАЛОГИ НА ИМУЩЕСТВО</t>
  </si>
  <si>
    <t>Земельный налог</t>
  </si>
  <si>
    <t xml:space="preserve">ДОХОДЫ ОТ ИСПОЛЬЗОВАНИЯ ИМУЩЕСТВА, НАХОДЯЩЕГОСЯ В ГОСУДАРСТВЕННОЙ И МУНИЦИПАЛЬНОЙ СОБСТВЕННОСТИ </t>
  </si>
  <si>
    <t>НАЛОГИ НА ПРИБЫЛЬ, ДОХОДЫ</t>
  </si>
  <si>
    <t>ПРОЧИЕ НЕНАЛОГОВЫЕ ДОХОДЫ</t>
  </si>
  <si>
    <t xml:space="preserve">БЕЗВОЗМЕЗДНЫЕ ПОСТУПЛЕНИЯ </t>
  </si>
  <si>
    <t>НАЛОГОВЫЕ И НЕНАЛОГОВЫЕ ДОХОДЫ</t>
  </si>
  <si>
    <t>Налог на имущество физических лиц</t>
  </si>
  <si>
    <t xml:space="preserve">Прочие неналоговые доходы 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</si>
  <si>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</si>
  <si>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</si>
  <si>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ШТРАФЫ, САНКЦИИ, ВОЗМЕЩЕНИЕ УЩЕРБА</t>
  </si>
  <si>
    <t>2</t>
  </si>
  <si>
    <t>Единый сельскохозяйственный налог</t>
  </si>
  <si>
    <t>НАЛОГИ НА СОВОКУПНЫЙ ДОХОД</t>
  </si>
  <si>
    <t>(тыс. рублей)</t>
  </si>
  <si>
    <t>Доходы от оказания платных услуг (работ)</t>
  </si>
  <si>
    <t xml:space="preserve"> Ожидаемая оценка</t>
  </si>
  <si>
    <t>Доходы бюджета - ИТОГО</t>
  </si>
  <si>
    <t>РАСХОДЫ</t>
  </si>
  <si>
    <t>ОБЩЕГОСУДАРСТВЕННЫЕ ВОПРОСЫ</t>
  </si>
  <si>
    <t>01 00</t>
  </si>
  <si>
    <t>01 02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</si>
  <si>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</si>
  <si>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</si>
  <si>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</si>
  <si>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</si>
  <si>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Резервные фонды</t>
  </si>
  <si>
    <t xml:space="preserve">01 11 </t>
  </si>
  <si>
    <t>Другие общегосударственные вопросы</t>
  </si>
  <si>
    <t xml:space="preserve">01 13 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</si>
  <si>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</si>
  <si>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</si>
  <si>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</si>
  <si>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</si>
  <si>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03 10</t>
  </si>
  <si>
    <t>Другие вопросы в области национальной безопасности и правоохранительной деятельности</t>
  </si>
  <si>
    <t>03 14</t>
  </si>
  <si>
    <t>НАЦИОНАЛЬНАЯ ЭКОНОМИКА</t>
  </si>
  <si>
    <t>04 00</t>
  </si>
  <si>
    <t>Общеэкономические вопросы</t>
  </si>
  <si>
    <t>04 01</t>
  </si>
  <si>
    <t>Дорожное хозяйство (дорожные фонды)</t>
  </si>
  <si>
    <t>04 09</t>
  </si>
  <si>
    <t>Другие вопросы в области национальной экономики</t>
  </si>
  <si>
    <t>04 12</t>
  </si>
  <si>
    <t>ЖИЛИЩНО-КОММУНАЛЬНОЕ ХОЗЯЙСТВО</t>
  </si>
  <si>
    <t>05 00</t>
  </si>
  <si>
    <t>Коммунальное хозяйство</t>
  </si>
  <si>
    <t>05 02</t>
  </si>
  <si>
    <t>Благоустройство</t>
  </si>
  <si>
    <t>05 03</t>
  </si>
  <si>
    <t>Другие вопросы в области жилищно-коммунального хозяйста</t>
  </si>
  <si>
    <t>05 05</t>
  </si>
  <si>
    <t>КУЛЬТУРА, КИНЕМАТОГРАФИЯ</t>
  </si>
  <si>
    <t>08 00</t>
  </si>
  <si>
    <t>Культура</t>
  </si>
  <si>
    <t>08 01</t>
  </si>
  <si>
    <t>08 04</t>
  </si>
  <si>
    <t>СОЦИАЛЬНАЯ ПОЛИТИКА</t>
  </si>
  <si>
    <t>10 00</t>
  </si>
  <si>
    <t>Пенсионное обеспечение</t>
  </si>
  <si>
    <t>10 01</t>
  </si>
  <si>
    <t>ФИЗИЧЕСКАЯ КУЛЬТУРА И СПОРТ</t>
  </si>
  <si>
    <t>11 01</t>
  </si>
  <si>
    <t>Физическая культура</t>
  </si>
  <si>
    <t>СРЕДСТВА МАССОВОЙ ИНФОРМАЦИИ</t>
  </si>
  <si>
    <t>12 00</t>
  </si>
  <si>
    <t>Периодическая печать и издательства</t>
  </si>
  <si>
    <t>12 02</t>
  </si>
  <si>
    <t>Другие вопросы в области средств массовой информации</t>
  </si>
  <si>
    <t>12 04</t>
  </si>
  <si>
    <t>14 03</t>
  </si>
  <si>
    <t>ДЕФИЦИТ (ПРОФИЦИТ)</t>
  </si>
  <si>
    <t>Источники внутреннего финансирования дефицита бюджета</t>
  </si>
  <si>
    <t>Изменение остатков средств на счетах по учету средств бюджетов</t>
  </si>
  <si>
    <t>13 01</t>
  </si>
  <si>
    <t>10 03</t>
  </si>
  <si>
    <t>Кредиты кредитных организаций в валюте Российской Федерации</t>
  </si>
  <si>
    <t>000 01 00 00 00 00 0000 000</t>
  </si>
  <si>
    <t>000 01 02 00 00 00 0000 000</t>
  </si>
  <si>
    <t>000 01 03 00 00 00 0000 000</t>
  </si>
  <si>
    <t>951 01 03 01 00 13 0000 810</t>
  </si>
  <si>
    <t>000 01 05 00 00 00 0000  000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</si>
  <si>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</si>
  <si>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 ОТ ДРУГИХ БЮДЖЕТОВ БЮДЖЕТНОЙ СИСТЕМЫ РОССИЙСКОЙ ФЕДЕРАЦИИ</t>
  </si>
  <si>
    <t>Темп роста/
снижения, %</t>
  </si>
  <si>
    <t>Показатель</t>
  </si>
  <si>
    <t>КБК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</si>
  <si>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</si>
  <si>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</si>
  <si>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</si>
  <si>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НЕГОСУДАРСТВЕННЫХ ОРГАНИЗАЦИЙ</t>
  </si>
  <si>
    <t>ИТОГО РАСХОДОВ</t>
  </si>
  <si>
    <t xml:space="preserve"> 1 00 00000 00 0000 000</t>
  </si>
  <si>
    <t xml:space="preserve"> 1 01 00000 00 0000 000</t>
  </si>
  <si>
    <t xml:space="preserve">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</si>
  <si>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</si>
  <si>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</si>
  <si>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</si>
  <si>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1 01 02010 01 0000 110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</si>
  <si>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</si>
  <si>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</si>
  <si>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</si>
  <si>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</si>
  <si>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</si>
  <si>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</si>
  <si>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 xml:space="preserve"> 1 03 00000 00 0000 000</t>
  </si>
  <si>
    <t xml:space="preserve"> 1 03 02000 01 0000 110</t>
  </si>
  <si>
    <t xml:space="preserve">  1 05 00000 00 0000 000</t>
  </si>
  <si>
    <t xml:space="preserve"> 1 05 03000 01 0000 110</t>
  </si>
  <si>
    <t xml:space="preserve"> 1 06 00000 00 0000 000</t>
  </si>
  <si>
    <t xml:space="preserve"> 1 06 01000 00 0000 110</t>
  </si>
  <si>
    <t xml:space="preserve"> 1 06 06000 00 0000 110</t>
  </si>
  <si>
    <t xml:space="preserve">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</si>
  <si>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</si>
  <si>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</si>
  <si>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1 11 09000 00 0000 120</t>
  </si>
  <si>
    <t>ДОХОДЫ ОТ ОКАЗАНИЯ ПЛАТНЫХ УСЛУГ И КОМПЕНСАЦИИ ЗАТРАТ ГОСУДАРСТВА</t>
  </si>
  <si>
    <t xml:space="preserve"> 1 13 00000 00 0000 000</t>
  </si>
  <si>
    <t xml:space="preserve"> 1 13 01000 00 0000 130</t>
  </si>
  <si>
    <t>ДОХОДЫ ОТ ПРОДАЖИ МАТЕРИАЛЬНЫХ И НЕМАТЕРИАЛЬНЫХ АКТИВОВ</t>
  </si>
  <si>
    <t xml:space="preserve"> 1 14 00000 00 0000 000</t>
  </si>
  <si>
    <t>Доходы от компенсации затрат государства</t>
  </si>
  <si>
    <t>1 13 02000 00 0000 130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</si>
  <si>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</si>
  <si>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</si>
  <si>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 xml:space="preserve"> 1 16 00000 00 0000 000</t>
  </si>
  <si>
    <t xml:space="preserve"> 1 17 00000 00 0000 000</t>
  </si>
  <si>
    <t xml:space="preserve"> 1 17 05000 00 0000 000</t>
  </si>
  <si>
    <t xml:space="preserve"> 2 00 00000 00 0000 000</t>
  </si>
  <si>
    <t xml:space="preserve"> 2 02 00000 00 0000 000</t>
  </si>
  <si>
    <t xml:space="preserve"> 2 02 10000 00 0000 150</t>
  </si>
  <si>
    <t>Субсидии бюджетам бюджетной системы Российской Федерации (межбюджетные субсидии)</t>
  </si>
  <si>
    <t xml:space="preserve"> 2 02 20000 00 0000 000</t>
  </si>
  <si>
    <t xml:space="preserve"> 2 02 30000 00 0000 150</t>
  </si>
  <si>
    <t>2 02 40000 00 0000 150</t>
  </si>
  <si>
    <t xml:space="preserve"> 2 04 00000 00 0000 000</t>
  </si>
  <si>
    <t>Функционирование высшего должностного лица субъекта Российской Федерации и муниципального образования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</si>
  <si>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</si>
  <si>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культуры, кинематографии</t>
  </si>
  <si>
    <t>Социальное обеспечение населения</t>
  </si>
  <si>
    <t>Другие вопросы в области социальной политики</t>
  </si>
  <si>
    <t>10 06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</si>
  <si>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</si>
  <si>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</si>
  <si>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13 00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</si>
  <si>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</si>
  <si>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</si>
  <si>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14 00</t>
  </si>
  <si>
    <t>9600</t>
  </si>
  <si>
    <t>Привлечение кредитов от кредитных организаций в валюте Российской Федерации</t>
  </si>
  <si>
    <t>000 01 02 00 00 00 0000 700</t>
  </si>
  <si>
    <t>951 01 02 00 00 13 0000 710</t>
  </si>
  <si>
    <t>Привлечение кредитов от кредитных организаций бюджетами городских поселений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</si>
  <si>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</si>
  <si>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</si>
  <si>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</si>
  <si>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</si>
  <si>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000 01 03 01 00 00 0000 800</t>
  </si>
  <si>
    <t>000 01 03 01 00 00 0000 000</t>
  </si>
  <si>
    <t>Увеличение прочих остатков средств бюджетов</t>
  </si>
  <si>
    <t>000 01 05 00 00 00 0000  500</t>
  </si>
  <si>
    <t>000 01 05 02 00 00 0000  500</t>
  </si>
  <si>
    <t>Увеличение прочих остатков денежных средств бюджетов</t>
  </si>
  <si>
    <t>Увеличение прочих остатков денежных средств бюджетов городских поселений</t>
  </si>
  <si>
    <t>000 01 05 02 01 00 0000  510</t>
  </si>
  <si>
    <t>Уменьшение остатков средств бюджетов</t>
  </si>
  <si>
    <t>000 01 05 00 00 00 0000 600</t>
  </si>
  <si>
    <t>000 01 05 02 01 13 0000 510</t>
  </si>
  <si>
    <t>Увеличение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</si>
  <si>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</si>
  <si>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</si>
  <si>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поселений</t>
  </si>
  <si>
    <t>000 01 05 02 01 13 0000 610</t>
  </si>
  <si>
    <t>000 01 05 02 00 00 0000 600</t>
  </si>
  <si>
    <t>000 01 05 02 01 00 0000 610</t>
  </si>
  <si>
    <t>х</t>
  </si>
  <si>
    <t>Заведующий ФЭО - главный бухгалтер</t>
  </si>
  <si>
    <t>Невыясненные поступления, зачисляемые в бюджеты городских поселений</t>
  </si>
  <si>
    <t>Обеспечение проведения выборов и референдумов</t>
  </si>
  <si>
    <t>0107</t>
  </si>
  <si>
    <t>05 01</t>
  </si>
  <si>
    <t>Жилищное хозяйство</t>
  </si>
  <si>
    <t>Оценка ожидаемого исполнения бюджета Магистральнинского городского поселения в 2024 году</t>
  </si>
  <si>
    <t>Решение Думы Магистральнинского городского поселения № 95 от 21.12.2023 года "О бюджете Магистральнинского городского поселения на 2024 год и на плановый период 2025 и 2026 годов" (ред.от 01.10.2024 № 148)</t>
  </si>
  <si>
    <t xml:space="preserve"> 1 17 01000 00 0000 000</t>
  </si>
  <si>
    <t>Антипина О.Я.</t>
  </si>
  <si>
    <t xml:space="preserve">Доходы от реализации имущества, находящегося в оперативном управлении </t>
  </si>
  <si>
    <t>1 14 02000 00 0000 410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</si>
</sst>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0"/>
      <name val="Arial Cyr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</font>
    <font>
      <b/>
      <sz val="8"/>
      <name val="Arial Cyr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22272F"/>
      <name val="Times New Roman"/>
      <family val="1"/>
      <charset val="204"/>
    </font>
    <font>
      <sz val="8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</borders>
  <cellStyleXfs count="5">
    <xf numFmtId="0" fontId="0" fillId="0" borderId="0"/>
    <xf numFmtId="0" fontId="16" fillId="0" borderId="8">
      <alignment horizontal="left" wrapText="1" indent="1"/>
    </xf>
    <xf numFmtId="0" fontId="14" fillId="0" borderId="7">
      <alignment horizontal="left" wrapText="1" indent="2"/>
    </xf>
    <xf numFmtId="49" fontId="12" fillId="0" borderId="1">
      <alignment horizontal="center"/>
    </xf>
    <xf numFmtId="0" fontId="9" fillId="0" borderId="0"/>
  </cellStyleXfs>
  <cellXfs count="95">
    <xf numFmtId="0" fontId="0" fillId="0" borderId="0" xfId="0"/>
    <xf numFmtId="0" fontId="5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5" fillId="2" borderId="0" xfId="0" applyFont="1" applyFill="1" applyAlignment="1">
      <alignment horizontal="left" vertical="center" wrapText="1"/>
    </xf>
    <xf numFmtId="0" fontId="4" fillId="2" borderId="0" xfId="0" applyFont="1" applyFill="1"/>
    <xf numFmtId="0" fontId="7" fillId="2" borderId="0" xfId="0" applyFont="1" applyFill="1"/>
    <xf numFmtId="0" fontId="3" fillId="2" borderId="0" xfId="0" applyFont="1" applyFill="1" applyAlignment="1">
      <alignment horizontal="center"/>
    </xf>
    <xf numFmtId="0" fontId="3" fillId="0" borderId="0" xfId="0" applyFont="1" applyFill="1"/>
    <xf numFmtId="0" fontId="2" fillId="2" borderId="2" xfId="0" applyFont="1" applyFill="1" applyBorder="1" applyAlignment="1">
      <alignment horizontal="left" vertical="center" wrapText="1"/>
    </xf>
    <xf numFmtId="3" fontId="4" fillId="2" borderId="2" xfId="4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6" xfId="0" applyFont="1" applyFill="1" applyBorder="1" applyAlignment="1">
      <alignment wrapText="1"/>
    </xf>
    <xf numFmtId="0" fontId="2" fillId="0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0" fillId="0" borderId="0" xfId="0" applyFont="1" applyFill="1"/>
    <xf numFmtId="0" fontId="2" fillId="2" borderId="0" xfId="0" applyFont="1" applyFill="1"/>
    <xf numFmtId="0" fontId="5" fillId="2" borderId="0" xfId="0" applyFont="1" applyFill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wrapText="1"/>
    </xf>
    <xf numFmtId="0" fontId="1" fillId="0" borderId="0" xfId="0" applyFont="1"/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1" fillId="0" borderId="0" xfId="0" applyFont="1"/>
    <xf numFmtId="0" fontId="3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center"/>
    </xf>
    <xf numFmtId="4" fontId="2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Alignment="1">
      <alignment horizontal="center" vertical="center" wrapText="1"/>
    </xf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center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2" xfId="4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3" fontId="4" fillId="2" borderId="2" xfId="4" applyNumberFormat="1" applyFont="1" applyFill="1" applyBorder="1" applyAlignment="1" applyProtection="1">
      <alignment horizontal="center" vertical="center" wrapText="1"/>
    </xf>
    <xf numFmtId="3" fontId="4" fillId="2" borderId="2" xfId="4" applyNumberFormat="1" applyFont="1" applyFill="1" applyBorder="1" applyAlignment="1" applyProtection="1">
      <alignment horizontal="left" vertical="top" wrapText="1"/>
      <protection locked="0"/>
    </xf>
    <xf numFmtId="0" fontId="4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3" fontId="4" fillId="0" borderId="2" xfId="0" applyNumberFormat="1" applyFont="1" applyFill="1" applyBorder="1" applyAlignment="1" applyProtection="1">
      <alignment horizontal="left" vertical="top" wrapText="1"/>
      <protection locked="0"/>
    </xf>
    <xf numFmtId="3" fontId="4" fillId="0" borderId="2" xfId="0" applyNumberFormat="1" applyFont="1" applyFill="1" applyBorder="1" applyAlignment="1" applyProtection="1">
      <alignment horizontal="center" vertical="top" wrapText="1"/>
    </xf>
    <xf numFmtId="3" fontId="4" fillId="3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wrapText="1"/>
    </xf>
    <xf numFmtId="0" fontId="4" fillId="0" borderId="5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15" fillId="0" borderId="0" xfId="0" applyFont="1" applyAlignment="1">
      <alignment wrapText="1"/>
    </xf>
    <xf numFmtId="0" fontId="4" fillId="2" borderId="2" xfId="0" applyFont="1" applyFill="1" applyBorder="1" applyAlignment="1">
      <alignment horizontal="left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/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164" fontId="4" fillId="0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3" borderId="2" xfId="4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0" borderId="2" xfId="4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13" fillId="0" borderId="0" xfId="0" applyFont="1"/>
    <xf numFmtId="0" fontId="3" fillId="2" borderId="0" xfId="0" applyFont="1" applyFill="1" applyAlignment="1">
      <alignment horizontal="center" vertical="center"/>
    </xf>
    <xf numFmtId="3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left" wrapText="1"/>
    </xf>
    <xf numFmtId="0" fontId="2" fillId="3" borderId="2" xfId="0" applyFont="1" applyFill="1" applyBorder="1" applyAlignment="1">
      <alignment horizontal="left" vertical="center" wrapText="1"/>
    </xf>
    <xf numFmtId="3" fontId="2" fillId="2" borderId="2" xfId="4" applyNumberFormat="1" applyFont="1" applyFill="1" applyBorder="1" applyAlignment="1" applyProtection="1">
      <alignment horizontal="left" vertical="center" wrapText="1"/>
      <protection locked="0"/>
    </xf>
    <xf numFmtId="3" fontId="2" fillId="2" borderId="2" xfId="4" applyNumberFormat="1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/>
    </xf>
  </cellXfs>
  <cellStyles count="5">
    <cellStyle name="xl107" xfId="1"/>
    <cellStyle name="xl31" xfId="2"/>
    <cellStyle name="xl52" xfId="3"/>
    <cellStyle name="Обычный" xfId="0" builtinId="0"/>
    <cellStyle name="Обычн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F110"/>
  <sheetViews>
    <sheetView tabSelected="1" zoomScale="130" zoomScaleNormal="130" workbookViewId="0">
      <selection activeCell="D6" sqref="D6"/>
    </sheetView>
  </sheetViews>
  <sheetFormatPr defaultRowHeight="12.75"/>
  <cols>
    <col min="1" max="1" width="47.28515625" style="12" customWidth="1"/>
    <col min="2" max="2" width="20" style="8" customWidth="1"/>
    <col min="3" max="3" width="23.28515625" style="36" customWidth="1"/>
    <col min="4" max="4" width="16.7109375" style="36" customWidth="1"/>
    <col min="5" max="5" width="9" style="37" customWidth="1"/>
    <col min="6" max="16384" width="9.140625" style="8"/>
  </cols>
  <sheetData>
    <row r="1" spans="1:5" ht="11.45" customHeight="1">
      <c r="A1" s="93"/>
      <c r="B1" s="93"/>
      <c r="C1" s="93"/>
      <c r="D1" s="13"/>
      <c r="E1" s="30"/>
    </row>
    <row r="2" spans="1:5" s="13" customFormat="1" ht="16.5" customHeight="1">
      <c r="A2" s="92" t="s">
        <v>185</v>
      </c>
      <c r="B2" s="92"/>
      <c r="C2" s="92"/>
      <c r="D2" s="92"/>
      <c r="E2" s="92"/>
    </row>
    <row r="3" spans="1:5" ht="11.45" customHeight="1">
      <c r="A3" s="1"/>
      <c r="B3" s="9"/>
      <c r="C3" s="31"/>
      <c r="D3" s="31"/>
      <c r="E3" s="32" t="s">
        <v>16</v>
      </c>
    </row>
    <row r="4" spans="1:5" s="10" customFormat="1" ht="86.25" customHeight="1">
      <c r="A4" s="2" t="s">
        <v>88</v>
      </c>
      <c r="B4" s="3" t="s">
        <v>89</v>
      </c>
      <c r="C4" s="33" t="s">
        <v>186</v>
      </c>
      <c r="D4" s="33" t="s">
        <v>18</v>
      </c>
      <c r="E4" s="33" t="s">
        <v>87</v>
      </c>
    </row>
    <row r="5" spans="1:5" s="11" customFormat="1" ht="8.25">
      <c r="A5" s="4">
        <v>1</v>
      </c>
      <c r="B5" s="5" t="s">
        <v>13</v>
      </c>
      <c r="C5" s="34"/>
      <c r="D5" s="34">
        <v>4</v>
      </c>
      <c r="E5" s="34">
        <v>5</v>
      </c>
    </row>
    <row r="6" spans="1:5">
      <c r="A6" s="14" t="s">
        <v>7</v>
      </c>
      <c r="B6" s="38" t="s">
        <v>95</v>
      </c>
      <c r="C6" s="69">
        <f>C7+C18+C21+C30+C31+C14+C16+C24+C27</f>
        <v>138641.90000000002</v>
      </c>
      <c r="D6" s="69">
        <f>D7+D18+D21+D30+D31+D14+D16+D24+D27</f>
        <v>140353.50000000003</v>
      </c>
      <c r="E6" s="70">
        <f>D6/C6*100</f>
        <v>101.23454742036859</v>
      </c>
    </row>
    <row r="7" spans="1:5">
      <c r="A7" s="16" t="s">
        <v>4</v>
      </c>
      <c r="B7" s="38" t="s">
        <v>96</v>
      </c>
      <c r="C7" s="68">
        <f>C8</f>
        <v>109130</v>
      </c>
      <c r="D7" s="68">
        <f>D8</f>
        <v>113800</v>
      </c>
      <c r="E7" s="68">
        <f>D7/C7*100</f>
        <v>104.27929991752956</v>
      </c>
    </row>
    <row r="8" spans="1:5">
      <c r="A8" s="16" t="s">
        <v>0</v>
      </c>
      <c r="B8" s="38" t="s">
        <v>97</v>
      </c>
      <c r="C8" s="71">
        <v>109130</v>
      </c>
      <c r="D8" s="71">
        <v>113800</v>
      </c>
      <c r="E8" s="68">
        <f t="shared" ref="E8:E40" si="0">D8/C8*100</f>
        <v>104.27929991752956</v>
      </c>
    </row>
    <row r="9" spans="1:5" ht="56.25" hidden="1">
      <c r="A9" s="15" t="s">
        <v>98</v>
      </c>
      <c r="B9" s="38" t="s">
        <v>101</v>
      </c>
      <c r="C9" s="71">
        <v>51994.3</v>
      </c>
      <c r="D9" s="68">
        <v>34082.5</v>
      </c>
      <c r="E9" s="68">
        <f t="shared" si="0"/>
        <v>65.55045456905853</v>
      </c>
    </row>
    <row r="10" spans="1:5" ht="78.75" hidden="1">
      <c r="A10" s="15" t="s">
        <v>99</v>
      </c>
      <c r="B10" s="38" t="s">
        <v>100</v>
      </c>
      <c r="C10" s="71">
        <v>80.2</v>
      </c>
      <c r="D10" s="68">
        <v>81</v>
      </c>
      <c r="E10" s="68">
        <f t="shared" si="0"/>
        <v>100.99750623441398</v>
      </c>
    </row>
    <row r="11" spans="1:5" ht="33.75" hidden="1">
      <c r="A11" s="15" t="s">
        <v>102</v>
      </c>
      <c r="B11" s="38" t="s">
        <v>103</v>
      </c>
      <c r="C11" s="71">
        <v>166.1</v>
      </c>
      <c r="D11" s="68">
        <v>111.6</v>
      </c>
      <c r="E11" s="68">
        <f t="shared" si="0"/>
        <v>67.188440698374478</v>
      </c>
    </row>
    <row r="12" spans="1:5" ht="67.5" hidden="1">
      <c r="A12" s="15" t="s">
        <v>104</v>
      </c>
      <c r="B12" s="38" t="s">
        <v>105</v>
      </c>
      <c r="C12" s="71">
        <v>68.5</v>
      </c>
      <c r="D12" s="68">
        <v>354.3</v>
      </c>
      <c r="E12" s="68">
        <f t="shared" si="0"/>
        <v>517.22627737226276</v>
      </c>
    </row>
    <row r="13" spans="1:5" ht="67.5" hidden="1">
      <c r="A13" s="15" t="s">
        <v>106</v>
      </c>
      <c r="B13" s="38" t="s">
        <v>107</v>
      </c>
      <c r="C13" s="71">
        <v>1300</v>
      </c>
      <c r="D13" s="68"/>
      <c r="E13" s="68"/>
    </row>
    <row r="14" spans="1:5" ht="31.5">
      <c r="A14" s="89" t="s">
        <v>10</v>
      </c>
      <c r="B14" s="48" t="s">
        <v>108</v>
      </c>
      <c r="C14" s="72">
        <f>C15</f>
        <v>6267</v>
      </c>
      <c r="D14" s="72">
        <f>D15</f>
        <v>6267</v>
      </c>
      <c r="E14" s="68">
        <f t="shared" si="0"/>
        <v>100</v>
      </c>
    </row>
    <row r="15" spans="1:5" ht="22.5">
      <c r="A15" s="49" t="s">
        <v>11</v>
      </c>
      <c r="B15" s="48" t="s">
        <v>109</v>
      </c>
      <c r="C15" s="73">
        <v>6267</v>
      </c>
      <c r="D15" s="73">
        <f>C15</f>
        <v>6267</v>
      </c>
      <c r="E15" s="68">
        <f t="shared" si="0"/>
        <v>100</v>
      </c>
    </row>
    <row r="16" spans="1:5" s="7" customFormat="1">
      <c r="A16" s="88" t="s">
        <v>15</v>
      </c>
      <c r="B16" s="38" t="s">
        <v>110</v>
      </c>
      <c r="C16" s="74">
        <f>C17</f>
        <v>0</v>
      </c>
      <c r="D16" s="74">
        <f>D17</f>
        <v>0</v>
      </c>
      <c r="E16" s="68">
        <v>0</v>
      </c>
    </row>
    <row r="17" spans="1:5" s="7" customFormat="1">
      <c r="A17" s="16" t="s">
        <v>14</v>
      </c>
      <c r="B17" s="38" t="s">
        <v>111</v>
      </c>
      <c r="C17" s="74">
        <v>0</v>
      </c>
      <c r="D17" s="74">
        <v>0</v>
      </c>
      <c r="E17" s="68">
        <v>0</v>
      </c>
    </row>
    <row r="18" spans="1:5">
      <c r="A18" s="88" t="s">
        <v>1</v>
      </c>
      <c r="B18" s="38" t="s">
        <v>112</v>
      </c>
      <c r="C18" s="68">
        <f>C19+C20</f>
        <v>13861</v>
      </c>
      <c r="D18" s="68">
        <f>D19+D20</f>
        <v>11509</v>
      </c>
      <c r="E18" s="68">
        <f t="shared" si="0"/>
        <v>83.031527306832118</v>
      </c>
    </row>
    <row r="19" spans="1:5">
      <c r="A19" s="42" t="s">
        <v>8</v>
      </c>
      <c r="B19" s="38" t="s">
        <v>113</v>
      </c>
      <c r="C19" s="71">
        <v>3337</v>
      </c>
      <c r="D19" s="71">
        <v>3337</v>
      </c>
      <c r="E19" s="68">
        <f t="shared" si="0"/>
        <v>100</v>
      </c>
    </row>
    <row r="20" spans="1:5">
      <c r="A20" s="16" t="s">
        <v>2</v>
      </c>
      <c r="B20" s="38" t="s">
        <v>114</v>
      </c>
      <c r="C20" s="71">
        <v>10524</v>
      </c>
      <c r="D20" s="71">
        <v>8172</v>
      </c>
      <c r="E20" s="68">
        <f t="shared" si="0"/>
        <v>77.651083238312424</v>
      </c>
    </row>
    <row r="21" spans="1:5" ht="31.5">
      <c r="A21" s="14" t="s">
        <v>3</v>
      </c>
      <c r="B21" s="38" t="s">
        <v>115</v>
      </c>
      <c r="C21" s="71">
        <f>C22+C23</f>
        <v>5064.2</v>
      </c>
      <c r="D21" s="71">
        <f>D22+D23</f>
        <v>4964.2</v>
      </c>
      <c r="E21" s="68">
        <f t="shared" si="0"/>
        <v>98.025354448876428</v>
      </c>
    </row>
    <row r="22" spans="1:5" ht="67.5">
      <c r="A22" s="16" t="s">
        <v>116</v>
      </c>
      <c r="B22" s="44" t="s">
        <v>117</v>
      </c>
      <c r="C22" s="68">
        <v>4464.2</v>
      </c>
      <c r="D22" s="68">
        <v>4464.2</v>
      </c>
      <c r="E22" s="68">
        <f t="shared" si="0"/>
        <v>100</v>
      </c>
    </row>
    <row r="23" spans="1:5" ht="56.25">
      <c r="A23" s="16" t="s">
        <v>85</v>
      </c>
      <c r="B23" s="43" t="s">
        <v>118</v>
      </c>
      <c r="C23" s="68">
        <v>600</v>
      </c>
      <c r="D23" s="68">
        <v>500</v>
      </c>
      <c r="E23" s="68">
        <f>D23/C23*100</f>
        <v>83.333333333333343</v>
      </c>
    </row>
    <row r="24" spans="1:5" ht="21.75">
      <c r="A24" s="87" t="s">
        <v>119</v>
      </c>
      <c r="B24" s="50" t="s">
        <v>120</v>
      </c>
      <c r="C24" s="68">
        <f>C25+C26</f>
        <v>1650.2</v>
      </c>
      <c r="D24" s="68">
        <f>D25+D26</f>
        <v>1658.2</v>
      </c>
      <c r="E24" s="68">
        <f t="shared" si="0"/>
        <v>100.48478972245789</v>
      </c>
    </row>
    <row r="25" spans="1:5">
      <c r="A25" s="52" t="s">
        <v>17</v>
      </c>
      <c r="B25" s="51" t="s">
        <v>121</v>
      </c>
      <c r="C25" s="68">
        <v>30</v>
      </c>
      <c r="D25" s="68">
        <v>30</v>
      </c>
      <c r="E25" s="68">
        <f t="shared" si="0"/>
        <v>100</v>
      </c>
    </row>
    <row r="26" spans="1:5">
      <c r="A26" s="53" t="s">
        <v>124</v>
      </c>
      <c r="B26" s="54" t="s">
        <v>125</v>
      </c>
      <c r="C26" s="68">
        <v>1620.2</v>
      </c>
      <c r="D26" s="68">
        <v>1628.2</v>
      </c>
      <c r="E26" s="68">
        <v>100</v>
      </c>
    </row>
    <row r="27" spans="1:5" ht="21">
      <c r="A27" s="14" t="s">
        <v>122</v>
      </c>
      <c r="B27" s="39" t="s">
        <v>123</v>
      </c>
      <c r="C27" s="68">
        <f>C29+C28</f>
        <v>1118</v>
      </c>
      <c r="D27" s="68">
        <f>D29+D28</f>
        <v>604.6</v>
      </c>
      <c r="E27" s="68">
        <f t="shared" si="0"/>
        <v>54.078711985688734</v>
      </c>
    </row>
    <row r="28" spans="1:5" ht="22.5">
      <c r="A28" s="16" t="s">
        <v>189</v>
      </c>
      <c r="B28" s="39" t="s">
        <v>190</v>
      </c>
      <c r="C28" s="68">
        <v>400</v>
      </c>
      <c r="D28" s="68">
        <v>399.6</v>
      </c>
      <c r="E28" s="68">
        <v>0</v>
      </c>
    </row>
    <row r="29" spans="1:5" ht="22.5">
      <c r="A29" s="15" t="s">
        <v>126</v>
      </c>
      <c r="B29" s="39" t="s">
        <v>127</v>
      </c>
      <c r="C29" s="68">
        <v>718</v>
      </c>
      <c r="D29" s="68">
        <v>205</v>
      </c>
      <c r="E29" s="68">
        <f t="shared" si="0"/>
        <v>28.551532033426184</v>
      </c>
    </row>
    <row r="30" spans="1:5">
      <c r="A30" s="86" t="s">
        <v>12</v>
      </c>
      <c r="B30" s="55" t="s">
        <v>128</v>
      </c>
      <c r="C30" s="68">
        <v>750.5</v>
      </c>
      <c r="D30" s="68">
        <v>750.5</v>
      </c>
      <c r="E30" s="68">
        <f t="shared" si="0"/>
        <v>100</v>
      </c>
    </row>
    <row r="31" spans="1:5">
      <c r="A31" s="14" t="s">
        <v>5</v>
      </c>
      <c r="B31" s="39" t="s">
        <v>129</v>
      </c>
      <c r="C31" s="68">
        <f>C33</f>
        <v>801</v>
      </c>
      <c r="D31" s="68">
        <f>D33+D32</f>
        <v>800</v>
      </c>
      <c r="E31" s="68">
        <f t="shared" si="0"/>
        <v>99.875156054931338</v>
      </c>
    </row>
    <row r="32" spans="1:5" ht="22.5">
      <c r="A32" s="16" t="s">
        <v>180</v>
      </c>
      <c r="B32" s="44" t="s">
        <v>187</v>
      </c>
      <c r="C32" s="85">
        <v>0</v>
      </c>
      <c r="D32" s="68">
        <v>0</v>
      </c>
      <c r="E32" s="68">
        <v>0</v>
      </c>
    </row>
    <row r="33" spans="1:5">
      <c r="A33" s="16" t="s">
        <v>9</v>
      </c>
      <c r="B33" s="39" t="s">
        <v>130</v>
      </c>
      <c r="C33" s="68">
        <v>801</v>
      </c>
      <c r="D33" s="68">
        <v>800</v>
      </c>
      <c r="E33" s="68">
        <f t="shared" si="0"/>
        <v>99.875156054931338</v>
      </c>
    </row>
    <row r="34" spans="1:5">
      <c r="A34" s="14" t="s">
        <v>6</v>
      </c>
      <c r="B34" s="40" t="s">
        <v>131</v>
      </c>
      <c r="C34" s="75">
        <f>C35+C40</f>
        <v>90685.700000000012</v>
      </c>
      <c r="D34" s="75">
        <f>D35+D40</f>
        <v>75643.100000000006</v>
      </c>
      <c r="E34" s="75">
        <f t="shared" si="0"/>
        <v>83.412379239505228</v>
      </c>
    </row>
    <row r="35" spans="1:5" ht="31.5">
      <c r="A35" s="90" t="s">
        <v>86</v>
      </c>
      <c r="B35" s="40" t="s">
        <v>132</v>
      </c>
      <c r="C35" s="70">
        <f>C36+C37+C38+C39</f>
        <v>89020.700000000012</v>
      </c>
      <c r="D35" s="70">
        <f>D36+D37+D38+D39</f>
        <v>73978.100000000006</v>
      </c>
      <c r="E35" s="70">
        <f t="shared" si="0"/>
        <v>83.102132425379722</v>
      </c>
    </row>
    <row r="36" spans="1:5">
      <c r="A36" s="42" t="s">
        <v>90</v>
      </c>
      <c r="B36" s="45" t="s">
        <v>133</v>
      </c>
      <c r="C36" s="68">
        <v>1416.3</v>
      </c>
      <c r="D36" s="68">
        <v>1416.3</v>
      </c>
      <c r="E36" s="68">
        <f t="shared" si="0"/>
        <v>100</v>
      </c>
    </row>
    <row r="37" spans="1:5" ht="22.5">
      <c r="A37" s="46" t="s">
        <v>134</v>
      </c>
      <c r="B37" s="45" t="s">
        <v>135</v>
      </c>
      <c r="C37" s="73">
        <v>76847.100000000006</v>
      </c>
      <c r="D37" s="73">
        <v>61804.5</v>
      </c>
      <c r="E37" s="68">
        <f t="shared" si="0"/>
        <v>80.425286055036551</v>
      </c>
    </row>
    <row r="38" spans="1:5" ht="22.5">
      <c r="A38" s="46" t="s">
        <v>91</v>
      </c>
      <c r="B38" s="45" t="s">
        <v>136</v>
      </c>
      <c r="C38" s="73">
        <v>257.3</v>
      </c>
      <c r="D38" s="73">
        <v>257.3</v>
      </c>
      <c r="E38" s="68">
        <f t="shared" si="0"/>
        <v>100</v>
      </c>
    </row>
    <row r="39" spans="1:5">
      <c r="A39" s="16" t="s">
        <v>92</v>
      </c>
      <c r="B39" s="41" t="s">
        <v>137</v>
      </c>
      <c r="C39" s="73">
        <v>10500</v>
      </c>
      <c r="D39" s="73">
        <v>10500</v>
      </c>
      <c r="E39" s="68">
        <f t="shared" si="0"/>
        <v>100</v>
      </c>
    </row>
    <row r="40" spans="1:5" ht="22.5">
      <c r="A40" s="16" t="s">
        <v>93</v>
      </c>
      <c r="B40" s="39" t="s">
        <v>138</v>
      </c>
      <c r="C40" s="71">
        <v>1665</v>
      </c>
      <c r="D40" s="71">
        <v>1665</v>
      </c>
      <c r="E40" s="68">
        <f t="shared" si="0"/>
        <v>100</v>
      </c>
    </row>
    <row r="41" spans="1:5">
      <c r="A41" s="14" t="s">
        <v>19</v>
      </c>
      <c r="B41" s="40"/>
      <c r="C41" s="70">
        <f>C6+C34</f>
        <v>229327.60000000003</v>
      </c>
      <c r="D41" s="70">
        <f>D6+D34</f>
        <v>215996.60000000003</v>
      </c>
      <c r="E41" s="70">
        <f t="shared" ref="E41:E84" si="1">D41/C41*100</f>
        <v>94.18691862645403</v>
      </c>
    </row>
    <row r="42" spans="1:5" s="17" customFormat="1" ht="11.25">
      <c r="A42" s="56" t="s">
        <v>20</v>
      </c>
      <c r="B42" s="76"/>
      <c r="C42" s="70"/>
      <c r="D42" s="70"/>
      <c r="E42" s="70"/>
    </row>
    <row r="43" spans="1:5" s="17" customFormat="1" ht="11.25">
      <c r="A43" s="18" t="s">
        <v>21</v>
      </c>
      <c r="B43" s="77" t="s">
        <v>22</v>
      </c>
      <c r="C43" s="70">
        <f>C44+C45+C46+C48+C49+C47</f>
        <v>40107.599999999999</v>
      </c>
      <c r="D43" s="70">
        <f>D44+D45+D46+D48+D49+D47</f>
        <v>40593.599999999999</v>
      </c>
      <c r="E43" s="70">
        <f t="shared" si="1"/>
        <v>101.21174041827483</v>
      </c>
    </row>
    <row r="44" spans="1:5" s="17" customFormat="1" ht="22.5">
      <c r="A44" s="57" t="s">
        <v>139</v>
      </c>
      <c r="B44" s="78" t="s">
        <v>23</v>
      </c>
      <c r="C44" s="68">
        <v>2860</v>
      </c>
      <c r="D44" s="68">
        <v>2860</v>
      </c>
      <c r="E44" s="68">
        <f t="shared" si="1"/>
        <v>100</v>
      </c>
    </row>
    <row r="45" spans="1:5" s="17" customFormat="1" ht="33.75">
      <c r="A45" s="58" t="s">
        <v>24</v>
      </c>
      <c r="B45" s="78" t="s">
        <v>25</v>
      </c>
      <c r="C45" s="68">
        <v>16.2</v>
      </c>
      <c r="D45" s="68">
        <v>8.1999999999999993</v>
      </c>
      <c r="E45" s="68">
        <f t="shared" si="1"/>
        <v>50.617283950617285</v>
      </c>
    </row>
    <row r="46" spans="1:5" s="17" customFormat="1" ht="33.75">
      <c r="A46" s="58" t="s">
        <v>26</v>
      </c>
      <c r="B46" s="78" t="s">
        <v>27</v>
      </c>
      <c r="C46" s="68">
        <v>35225.4</v>
      </c>
      <c r="D46" s="68">
        <v>35225.4</v>
      </c>
      <c r="E46" s="68">
        <f t="shared" si="1"/>
        <v>100</v>
      </c>
    </row>
    <row r="47" spans="1:5" s="17" customFormat="1" ht="11.25">
      <c r="A47" s="58" t="s">
        <v>181</v>
      </c>
      <c r="B47" s="78" t="s">
        <v>182</v>
      </c>
      <c r="C47" s="68">
        <v>0</v>
      </c>
      <c r="D47" s="68">
        <v>0</v>
      </c>
      <c r="E47" s="68">
        <v>0</v>
      </c>
    </row>
    <row r="48" spans="1:5" s="17" customFormat="1" ht="11.25">
      <c r="A48" s="59" t="s">
        <v>28</v>
      </c>
      <c r="B48" s="78" t="s">
        <v>29</v>
      </c>
      <c r="C48" s="68">
        <v>100</v>
      </c>
      <c r="D48" s="68">
        <v>0</v>
      </c>
      <c r="E48" s="68">
        <f t="shared" si="1"/>
        <v>0</v>
      </c>
    </row>
    <row r="49" spans="1:6" s="17" customFormat="1" ht="11.25">
      <c r="A49" s="24" t="s">
        <v>30</v>
      </c>
      <c r="B49" s="78" t="s">
        <v>31</v>
      </c>
      <c r="C49" s="68">
        <v>1906</v>
      </c>
      <c r="D49" s="68">
        <v>2500</v>
      </c>
      <c r="E49" s="68">
        <f t="shared" si="1"/>
        <v>131.16474291710387</v>
      </c>
    </row>
    <row r="50" spans="1:6" s="10" customFormat="1" ht="21">
      <c r="A50" s="19" t="s">
        <v>32</v>
      </c>
      <c r="B50" s="77" t="s">
        <v>33</v>
      </c>
      <c r="C50" s="70">
        <f>C51+C52+C53</f>
        <v>1870.1</v>
      </c>
      <c r="D50" s="70">
        <f>D51+D52+D53</f>
        <v>1865.1</v>
      </c>
      <c r="E50" s="70">
        <f t="shared" si="1"/>
        <v>99.732634618469589</v>
      </c>
    </row>
    <row r="51" spans="1:6" s="10" customFormat="1" ht="22.5">
      <c r="A51" s="59" t="s">
        <v>34</v>
      </c>
      <c r="B51" s="79" t="s">
        <v>35</v>
      </c>
      <c r="C51" s="68">
        <v>5</v>
      </c>
      <c r="D51" s="68">
        <v>0</v>
      </c>
      <c r="E51" s="68">
        <f t="shared" si="1"/>
        <v>0</v>
      </c>
    </row>
    <row r="52" spans="1:6" s="17" customFormat="1" ht="22.5">
      <c r="A52" s="60" t="s">
        <v>140</v>
      </c>
      <c r="B52" s="79" t="s">
        <v>36</v>
      </c>
      <c r="C52" s="68">
        <v>1287</v>
      </c>
      <c r="D52" s="68">
        <v>1287</v>
      </c>
      <c r="E52" s="68">
        <f t="shared" si="1"/>
        <v>100</v>
      </c>
    </row>
    <row r="53" spans="1:6" s="17" customFormat="1" ht="22.5">
      <c r="A53" s="16" t="s">
        <v>37</v>
      </c>
      <c r="B53" s="78" t="s">
        <v>38</v>
      </c>
      <c r="C53" s="68">
        <v>578.1</v>
      </c>
      <c r="D53" s="68">
        <v>578.1</v>
      </c>
      <c r="E53" s="68">
        <f t="shared" si="1"/>
        <v>100</v>
      </c>
    </row>
    <row r="54" spans="1:6" s="10" customFormat="1" ht="11.25">
      <c r="A54" s="19" t="s">
        <v>39</v>
      </c>
      <c r="B54" s="77" t="s">
        <v>40</v>
      </c>
      <c r="C54" s="70">
        <f>C55+C56+C57</f>
        <v>72504.100000000006</v>
      </c>
      <c r="D54" s="70">
        <f>D55+D56+D57</f>
        <v>57461.5</v>
      </c>
      <c r="E54" s="70">
        <f t="shared" si="1"/>
        <v>79.252759499117971</v>
      </c>
    </row>
    <row r="55" spans="1:6" s="10" customFormat="1" ht="11.25">
      <c r="A55" s="59" t="s">
        <v>41</v>
      </c>
      <c r="B55" s="79" t="s">
        <v>42</v>
      </c>
      <c r="C55" s="68">
        <v>256.60000000000002</v>
      </c>
      <c r="D55" s="68">
        <v>256.60000000000002</v>
      </c>
      <c r="E55" s="68">
        <f t="shared" si="1"/>
        <v>100</v>
      </c>
    </row>
    <row r="56" spans="1:6" s="10" customFormat="1" ht="11.25">
      <c r="A56" s="59" t="s">
        <v>43</v>
      </c>
      <c r="B56" s="79" t="s">
        <v>44</v>
      </c>
      <c r="C56" s="68">
        <v>69247.5</v>
      </c>
      <c r="D56" s="68">
        <v>54204.9</v>
      </c>
      <c r="E56" s="68">
        <f t="shared" si="1"/>
        <v>78.277049712986042</v>
      </c>
    </row>
    <row r="57" spans="1:6" s="10" customFormat="1" ht="11.25">
      <c r="A57" s="59" t="s">
        <v>45</v>
      </c>
      <c r="B57" s="79" t="s">
        <v>46</v>
      </c>
      <c r="C57" s="68">
        <v>3000</v>
      </c>
      <c r="D57" s="68">
        <v>3000</v>
      </c>
      <c r="E57" s="68">
        <f>D57/C57*100</f>
        <v>100</v>
      </c>
    </row>
    <row r="58" spans="1:6" s="21" customFormat="1" ht="11.25">
      <c r="A58" s="20" t="s">
        <v>47</v>
      </c>
      <c r="B58" s="80" t="s">
        <v>48</v>
      </c>
      <c r="C58" s="70">
        <f>C60+C61+C62+C59</f>
        <v>92096.3</v>
      </c>
      <c r="D58" s="70">
        <f>D60+D61+D62+D59</f>
        <v>96778.4</v>
      </c>
      <c r="E58" s="70">
        <f t="shared" si="1"/>
        <v>105.08391759495224</v>
      </c>
    </row>
    <row r="59" spans="1:6" s="17" customFormat="1" ht="11.25">
      <c r="A59" s="91" t="s">
        <v>184</v>
      </c>
      <c r="B59" s="79" t="s">
        <v>183</v>
      </c>
      <c r="C59" s="68">
        <v>85</v>
      </c>
      <c r="D59" s="68">
        <v>82.2</v>
      </c>
      <c r="E59" s="68">
        <f>D59/C59*100</f>
        <v>96.705882352941174</v>
      </c>
    </row>
    <row r="60" spans="1:6" s="17" customFormat="1" ht="11.25">
      <c r="A60" s="24" t="s">
        <v>49</v>
      </c>
      <c r="B60" s="78" t="s">
        <v>50</v>
      </c>
      <c r="C60" s="68">
        <v>48932.7</v>
      </c>
      <c r="D60" s="68">
        <v>51408.4</v>
      </c>
      <c r="E60" s="68">
        <f t="shared" si="1"/>
        <v>105.0593979077386</v>
      </c>
    </row>
    <row r="61" spans="1:6" s="17" customFormat="1" ht="11.25">
      <c r="A61" s="24" t="s">
        <v>51</v>
      </c>
      <c r="B61" s="78" t="s">
        <v>52</v>
      </c>
      <c r="C61" s="68">
        <v>42790.8</v>
      </c>
      <c r="D61" s="68">
        <v>45000</v>
      </c>
      <c r="E61" s="68">
        <f t="shared" si="1"/>
        <v>105.16279200201912</v>
      </c>
    </row>
    <row r="62" spans="1:6" s="17" customFormat="1" ht="11.25">
      <c r="A62" s="24" t="s">
        <v>53</v>
      </c>
      <c r="B62" s="78" t="s">
        <v>54</v>
      </c>
      <c r="C62" s="68">
        <v>287.8</v>
      </c>
      <c r="D62" s="68">
        <v>287.8</v>
      </c>
      <c r="E62" s="68">
        <f t="shared" si="1"/>
        <v>100</v>
      </c>
    </row>
    <row r="63" spans="1:6" s="17" customFormat="1" ht="11.25">
      <c r="A63" s="19" t="s">
        <v>55</v>
      </c>
      <c r="B63" s="77" t="s">
        <v>56</v>
      </c>
      <c r="C63" s="70">
        <f>C64+C65</f>
        <v>34786.9</v>
      </c>
      <c r="D63" s="70">
        <f>D64+D65</f>
        <v>34786.9</v>
      </c>
      <c r="E63" s="70">
        <f t="shared" si="1"/>
        <v>100</v>
      </c>
    </row>
    <row r="64" spans="1:6" s="22" customFormat="1">
      <c r="A64" s="24" t="s">
        <v>57</v>
      </c>
      <c r="B64" s="78" t="s">
        <v>58</v>
      </c>
      <c r="C64" s="68">
        <v>18988.3</v>
      </c>
      <c r="D64" s="68">
        <v>18988.3</v>
      </c>
      <c r="E64" s="73">
        <f t="shared" si="1"/>
        <v>100</v>
      </c>
      <c r="F64" s="23"/>
    </row>
    <row r="65" spans="1:6" s="22" customFormat="1">
      <c r="A65" s="24" t="s">
        <v>141</v>
      </c>
      <c r="B65" s="78" t="s">
        <v>59</v>
      </c>
      <c r="C65" s="68">
        <v>15798.6</v>
      </c>
      <c r="D65" s="68">
        <v>15798.6</v>
      </c>
      <c r="E65" s="73">
        <f t="shared" si="1"/>
        <v>100</v>
      </c>
      <c r="F65" s="23"/>
    </row>
    <row r="66" spans="1:6" s="22" customFormat="1">
      <c r="A66" s="14" t="s">
        <v>60</v>
      </c>
      <c r="B66" s="2" t="s">
        <v>61</v>
      </c>
      <c r="C66" s="70">
        <f>C67+C68+C69</f>
        <v>433.1</v>
      </c>
      <c r="D66" s="70">
        <f>D67+D68+D69</f>
        <v>433.1</v>
      </c>
      <c r="E66" s="70">
        <f t="shared" si="1"/>
        <v>100</v>
      </c>
      <c r="F66" s="23"/>
    </row>
    <row r="67" spans="1:6" s="22" customFormat="1">
      <c r="A67" s="16" t="s">
        <v>62</v>
      </c>
      <c r="B67" s="65" t="s">
        <v>63</v>
      </c>
      <c r="C67" s="68">
        <v>393.1</v>
      </c>
      <c r="D67" s="68">
        <v>393.1</v>
      </c>
      <c r="E67" s="68">
        <f t="shared" si="1"/>
        <v>100</v>
      </c>
      <c r="F67" s="23"/>
    </row>
    <row r="68" spans="1:6" s="17" customFormat="1" ht="11.25">
      <c r="A68" s="16" t="s">
        <v>142</v>
      </c>
      <c r="B68" s="65" t="s">
        <v>78</v>
      </c>
      <c r="C68" s="68">
        <v>0</v>
      </c>
      <c r="D68" s="68">
        <v>0</v>
      </c>
      <c r="E68" s="68">
        <v>0</v>
      </c>
    </row>
    <row r="69" spans="1:6" s="17" customFormat="1" ht="11.25">
      <c r="A69" s="16" t="s">
        <v>143</v>
      </c>
      <c r="B69" s="65" t="s">
        <v>144</v>
      </c>
      <c r="C69" s="68">
        <v>40</v>
      </c>
      <c r="D69" s="68">
        <v>40</v>
      </c>
      <c r="E69" s="68">
        <f t="shared" si="1"/>
        <v>100</v>
      </c>
    </row>
    <row r="70" spans="1:6" s="22" customFormat="1">
      <c r="A70" s="19" t="s">
        <v>64</v>
      </c>
      <c r="B70" s="77" t="s">
        <v>65</v>
      </c>
      <c r="C70" s="70">
        <f>C71</f>
        <v>7496</v>
      </c>
      <c r="D70" s="70">
        <f>D71</f>
        <v>2868</v>
      </c>
      <c r="E70" s="70">
        <f t="shared" si="1"/>
        <v>38.260405549626469</v>
      </c>
      <c r="F70" s="23"/>
    </row>
    <row r="71" spans="1:6" s="22" customFormat="1">
      <c r="A71" s="24" t="s">
        <v>66</v>
      </c>
      <c r="B71" s="78" t="s">
        <v>65</v>
      </c>
      <c r="C71" s="68">
        <v>7496</v>
      </c>
      <c r="D71" s="68">
        <v>2868</v>
      </c>
      <c r="E71" s="68">
        <f t="shared" si="1"/>
        <v>38.260405549626469</v>
      </c>
      <c r="F71" s="23"/>
    </row>
    <row r="72" spans="1:6" s="22" customFormat="1">
      <c r="A72" s="14" t="s">
        <v>67</v>
      </c>
      <c r="B72" s="77" t="s">
        <v>68</v>
      </c>
      <c r="C72" s="70">
        <f>C73+C74</f>
        <v>63.8</v>
      </c>
      <c r="D72" s="70">
        <f>D73+D74</f>
        <v>63.8</v>
      </c>
      <c r="E72" s="70">
        <f t="shared" si="1"/>
        <v>100</v>
      </c>
      <c r="F72" s="23"/>
    </row>
    <row r="73" spans="1:6" s="22" customFormat="1">
      <c r="A73" s="16" t="s">
        <v>69</v>
      </c>
      <c r="B73" s="78" t="s">
        <v>70</v>
      </c>
      <c r="C73" s="68">
        <v>2</v>
      </c>
      <c r="D73" s="68">
        <v>2</v>
      </c>
      <c r="E73" s="68">
        <v>0</v>
      </c>
      <c r="F73" s="23"/>
    </row>
    <row r="74" spans="1:6" s="22" customFormat="1">
      <c r="A74" s="16" t="s">
        <v>71</v>
      </c>
      <c r="B74" s="78" t="s">
        <v>72</v>
      </c>
      <c r="C74" s="68">
        <v>61.8</v>
      </c>
      <c r="D74" s="68">
        <v>61.8</v>
      </c>
      <c r="E74" s="68">
        <f t="shared" si="1"/>
        <v>100</v>
      </c>
      <c r="F74" s="23"/>
    </row>
    <row r="75" spans="1:6" s="10" customFormat="1" ht="21">
      <c r="A75" s="14" t="s">
        <v>145</v>
      </c>
      <c r="B75" s="77" t="s">
        <v>147</v>
      </c>
      <c r="C75" s="70">
        <f>C76</f>
        <v>260</v>
      </c>
      <c r="D75" s="70">
        <v>2.9</v>
      </c>
      <c r="E75" s="70">
        <f t="shared" si="1"/>
        <v>1.1153846153846154</v>
      </c>
      <c r="F75" s="12"/>
    </row>
    <row r="76" spans="1:6" s="10" customFormat="1" ht="22.5">
      <c r="A76" s="16" t="s">
        <v>146</v>
      </c>
      <c r="B76" s="78" t="s">
        <v>77</v>
      </c>
      <c r="C76" s="68">
        <v>260</v>
      </c>
      <c r="D76" s="68">
        <v>0</v>
      </c>
      <c r="E76" s="68">
        <f t="shared" si="1"/>
        <v>0</v>
      </c>
      <c r="F76" s="12"/>
    </row>
    <row r="77" spans="1:6" s="10" customFormat="1" ht="32.25">
      <c r="A77" s="25" t="s">
        <v>149</v>
      </c>
      <c r="B77" s="77" t="s">
        <v>150</v>
      </c>
      <c r="C77" s="70">
        <f>C78</f>
        <v>212.6</v>
      </c>
      <c r="D77" s="70">
        <f>D78</f>
        <v>212.6</v>
      </c>
      <c r="E77" s="70">
        <f t="shared" si="1"/>
        <v>100</v>
      </c>
      <c r="F77" s="12"/>
    </row>
    <row r="78" spans="1:6" s="26" customFormat="1" ht="11.25">
      <c r="A78" s="61" t="s">
        <v>148</v>
      </c>
      <c r="B78" s="78" t="s">
        <v>73</v>
      </c>
      <c r="C78" s="68">
        <v>212.6</v>
      </c>
      <c r="D78" s="68">
        <v>212.6</v>
      </c>
      <c r="E78" s="68">
        <f t="shared" si="1"/>
        <v>100</v>
      </c>
    </row>
    <row r="79" spans="1:6" s="26" customFormat="1" ht="11.25">
      <c r="A79" s="25" t="s">
        <v>94</v>
      </c>
      <c r="B79" s="77" t="s">
        <v>151</v>
      </c>
      <c r="C79" s="70">
        <f>C77+C75+C72+C70+C66+C63+C58+C54+C50+C43</f>
        <v>249830.50000000003</v>
      </c>
      <c r="D79" s="70">
        <f>D77+D75+D72+D70+D66+D63+D58+D54+D50+D43</f>
        <v>235065.90000000002</v>
      </c>
      <c r="E79" s="70">
        <f t="shared" si="1"/>
        <v>94.090153123817942</v>
      </c>
    </row>
    <row r="80" spans="1:6" s="26" customFormat="1" ht="11.25">
      <c r="A80" s="47" t="s">
        <v>74</v>
      </c>
      <c r="B80" s="83"/>
      <c r="C80" s="81">
        <f>C41-C79</f>
        <v>-20502.899999999994</v>
      </c>
      <c r="D80" s="81">
        <f>D41-D79</f>
        <v>-19069.299999999988</v>
      </c>
      <c r="E80" s="70" t="s">
        <v>178</v>
      </c>
    </row>
    <row r="81" spans="1:5" s="26" customFormat="1" ht="11.25">
      <c r="A81" s="19" t="s">
        <v>75</v>
      </c>
      <c r="B81" s="27" t="s">
        <v>80</v>
      </c>
      <c r="C81" s="81">
        <f>C82+C85+C89</f>
        <v>20502.899999999994</v>
      </c>
      <c r="D81" s="81">
        <f>D82+D85+D89</f>
        <v>19069.299999999988</v>
      </c>
      <c r="E81" s="70" t="s">
        <v>178</v>
      </c>
    </row>
    <row r="82" spans="1:5" s="26" customFormat="1" ht="21">
      <c r="A82" s="19" t="s">
        <v>79</v>
      </c>
      <c r="B82" s="27" t="s">
        <v>81</v>
      </c>
      <c r="C82" s="81">
        <f>C83</f>
        <v>9177.5</v>
      </c>
      <c r="D82" s="81">
        <f>D83</f>
        <v>7743.8999999999942</v>
      </c>
      <c r="E82" s="70">
        <f t="shared" si="1"/>
        <v>84.379188232089291</v>
      </c>
    </row>
    <row r="83" spans="1:5" s="29" customFormat="1" ht="22.5">
      <c r="A83" s="24" t="s">
        <v>152</v>
      </c>
      <c r="B83" s="62" t="s">
        <v>153</v>
      </c>
      <c r="C83" s="82">
        <f>C84</f>
        <v>9177.5</v>
      </c>
      <c r="D83" s="82">
        <f>D84</f>
        <v>7743.8999999999942</v>
      </c>
      <c r="E83" s="68">
        <f t="shared" si="1"/>
        <v>84.379188232089291</v>
      </c>
    </row>
    <row r="84" spans="1:5" s="29" customFormat="1" ht="22.5">
      <c r="A84" s="24" t="s">
        <v>155</v>
      </c>
      <c r="B84" s="62" t="s">
        <v>154</v>
      </c>
      <c r="C84" s="82">
        <v>9177.5</v>
      </c>
      <c r="D84" s="82">
        <f>-D80-C89</f>
        <v>7743.8999999999942</v>
      </c>
      <c r="E84" s="68">
        <f t="shared" si="1"/>
        <v>84.379188232089291</v>
      </c>
    </row>
    <row r="85" spans="1:5" s="29" customFormat="1" ht="21">
      <c r="A85" s="19" t="s">
        <v>156</v>
      </c>
      <c r="B85" s="28" t="s">
        <v>82</v>
      </c>
      <c r="C85" s="81">
        <f t="shared" ref="C85:D87" si="2">C86</f>
        <v>0</v>
      </c>
      <c r="D85" s="81">
        <f t="shared" si="2"/>
        <v>0</v>
      </c>
      <c r="E85" s="70"/>
    </row>
    <row r="86" spans="1:5" s="29" customFormat="1" ht="31.5">
      <c r="A86" s="19" t="s">
        <v>157</v>
      </c>
      <c r="B86" s="28" t="s">
        <v>161</v>
      </c>
      <c r="C86" s="81">
        <f t="shared" si="2"/>
        <v>0</v>
      </c>
      <c r="D86" s="81">
        <f t="shared" si="2"/>
        <v>0</v>
      </c>
      <c r="E86" s="70"/>
    </row>
    <row r="87" spans="1:5" s="29" customFormat="1" ht="33.75">
      <c r="A87" s="24" t="s">
        <v>158</v>
      </c>
      <c r="B87" s="63" t="s">
        <v>160</v>
      </c>
      <c r="C87" s="82">
        <f t="shared" si="2"/>
        <v>0</v>
      </c>
      <c r="D87" s="82">
        <f t="shared" si="2"/>
        <v>0</v>
      </c>
      <c r="E87" s="68"/>
    </row>
    <row r="88" spans="1:5" s="26" customFormat="1" ht="33.75">
      <c r="A88" s="24" t="s">
        <v>159</v>
      </c>
      <c r="B88" s="63" t="s">
        <v>83</v>
      </c>
      <c r="C88" s="82">
        <v>0</v>
      </c>
      <c r="D88" s="82">
        <v>0</v>
      </c>
      <c r="E88" s="68"/>
    </row>
    <row r="89" spans="1:5" s="13" customFormat="1" ht="21">
      <c r="A89" s="19" t="s">
        <v>76</v>
      </c>
      <c r="B89" s="28" t="s">
        <v>84</v>
      </c>
      <c r="C89" s="70">
        <f>C94+C90</f>
        <v>11325.399999999994</v>
      </c>
      <c r="D89" s="70">
        <f>D94+D90</f>
        <v>11325.399999999994</v>
      </c>
      <c r="E89" s="70">
        <f>D89/C89*100</f>
        <v>100</v>
      </c>
    </row>
    <row r="90" spans="1:5">
      <c r="A90" s="16" t="s">
        <v>171</v>
      </c>
      <c r="B90" s="63" t="s">
        <v>163</v>
      </c>
      <c r="C90" s="67">
        <f t="shared" ref="C90:D92" si="3">C91</f>
        <v>-238505.10000000003</v>
      </c>
      <c r="D90" s="67">
        <f t="shared" si="3"/>
        <v>-223740.50000000003</v>
      </c>
      <c r="E90" s="68">
        <f t="shared" ref="E90:E97" si="4">D90/C90*100</f>
        <v>93.809524408492734</v>
      </c>
    </row>
    <row r="91" spans="1:5">
      <c r="A91" s="64" t="s">
        <v>162</v>
      </c>
      <c r="B91" s="63" t="s">
        <v>164</v>
      </c>
      <c r="C91" s="68">
        <f t="shared" si="3"/>
        <v>-238505.10000000003</v>
      </c>
      <c r="D91" s="68">
        <f t="shared" si="3"/>
        <v>-223740.50000000003</v>
      </c>
      <c r="E91" s="68">
        <f t="shared" si="4"/>
        <v>93.809524408492734</v>
      </c>
    </row>
    <row r="92" spans="1:5">
      <c r="A92" s="66" t="s">
        <v>165</v>
      </c>
      <c r="B92" s="63" t="s">
        <v>167</v>
      </c>
      <c r="C92" s="68">
        <f t="shared" si="3"/>
        <v>-238505.10000000003</v>
      </c>
      <c r="D92" s="68">
        <f t="shared" si="3"/>
        <v>-223740.50000000003</v>
      </c>
      <c r="E92" s="68">
        <f t="shared" si="4"/>
        <v>93.809524408492734</v>
      </c>
    </row>
    <row r="93" spans="1:5" ht="22.5">
      <c r="A93" s="16" t="s">
        <v>166</v>
      </c>
      <c r="B93" s="63" t="s">
        <v>170</v>
      </c>
      <c r="C93" s="68">
        <f>-(C41+C82)</f>
        <v>-238505.10000000003</v>
      </c>
      <c r="D93" s="68">
        <f>-(D41+D82)</f>
        <v>-223740.50000000003</v>
      </c>
      <c r="E93" s="68">
        <f t="shared" si="4"/>
        <v>93.809524408492734</v>
      </c>
    </row>
    <row r="94" spans="1:5" ht="22.5">
      <c r="A94" s="16" t="s">
        <v>168</v>
      </c>
      <c r="B94" s="65" t="s">
        <v>169</v>
      </c>
      <c r="C94" s="68">
        <f t="shared" ref="C94:D96" si="5">C95</f>
        <v>249830.50000000003</v>
      </c>
      <c r="D94" s="68">
        <f t="shared" si="5"/>
        <v>235065.90000000002</v>
      </c>
      <c r="E94" s="68">
        <f t="shared" si="4"/>
        <v>94.090153123817942</v>
      </c>
    </row>
    <row r="95" spans="1:5" ht="22.5">
      <c r="A95" s="16" t="s">
        <v>172</v>
      </c>
      <c r="B95" s="65" t="s">
        <v>176</v>
      </c>
      <c r="C95" s="68">
        <f t="shared" si="5"/>
        <v>249830.50000000003</v>
      </c>
      <c r="D95" s="68">
        <f t="shared" si="5"/>
        <v>235065.90000000002</v>
      </c>
      <c r="E95" s="68">
        <f t="shared" si="4"/>
        <v>94.090153123817942</v>
      </c>
    </row>
    <row r="96" spans="1:5" ht="22.5">
      <c r="A96" s="16" t="s">
        <v>173</v>
      </c>
      <c r="B96" s="65" t="s">
        <v>177</v>
      </c>
      <c r="C96" s="68">
        <f t="shared" si="5"/>
        <v>249830.50000000003</v>
      </c>
      <c r="D96" s="68">
        <f t="shared" si="5"/>
        <v>235065.90000000002</v>
      </c>
      <c r="E96" s="68">
        <f t="shared" si="4"/>
        <v>94.090153123817942</v>
      </c>
    </row>
    <row r="97" spans="1:5" ht="22.5">
      <c r="A97" s="16" t="s">
        <v>174</v>
      </c>
      <c r="B97" s="65" t="s">
        <v>175</v>
      </c>
      <c r="C97" s="68">
        <f>C79</f>
        <v>249830.50000000003</v>
      </c>
      <c r="D97" s="68">
        <f>D79</f>
        <v>235065.90000000002</v>
      </c>
      <c r="E97" s="68">
        <f t="shared" si="4"/>
        <v>94.090153123817942</v>
      </c>
    </row>
    <row r="98" spans="1:5" ht="15.75">
      <c r="A98" s="6"/>
      <c r="B98" s="6"/>
      <c r="C98" s="35"/>
      <c r="D98" s="35"/>
      <c r="E98" s="35"/>
    </row>
    <row r="99" spans="1:5" ht="15.75">
      <c r="A99" s="84" t="s">
        <v>179</v>
      </c>
      <c r="B99" s="6"/>
      <c r="C99" s="35"/>
      <c r="D99" s="94" t="s">
        <v>188</v>
      </c>
      <c r="E99" s="94"/>
    </row>
    <row r="100" spans="1:5" ht="15.75">
      <c r="A100" s="6"/>
      <c r="B100" s="6"/>
      <c r="C100" s="35"/>
      <c r="D100" s="35"/>
      <c r="E100" s="35"/>
    </row>
    <row r="101" spans="1:5" ht="15.75">
      <c r="A101" s="6"/>
      <c r="B101" s="6"/>
      <c r="C101" s="35"/>
      <c r="D101" s="35"/>
      <c r="E101" s="35"/>
    </row>
    <row r="102" spans="1:5" ht="15.75">
      <c r="A102" s="6"/>
      <c r="B102" s="6"/>
      <c r="C102" s="35"/>
      <c r="D102" s="35"/>
      <c r="E102" s="35"/>
    </row>
    <row r="103" spans="1:5" ht="15.75">
      <c r="A103" s="6"/>
      <c r="B103" s="6"/>
      <c r="C103" s="35"/>
      <c r="D103" s="35"/>
      <c r="E103" s="35"/>
    </row>
    <row r="104" spans="1:5" ht="15.75">
      <c r="A104" s="6"/>
      <c r="B104" s="6"/>
      <c r="C104" s="35"/>
      <c r="D104" s="35"/>
      <c r="E104" s="35"/>
    </row>
    <row r="105" spans="1:5" ht="15.75">
      <c r="A105" s="6"/>
      <c r="B105" s="6"/>
      <c r="C105" s="35"/>
      <c r="D105" s="35"/>
      <c r="E105" s="35"/>
    </row>
    <row r="106" spans="1:5" ht="15.75">
      <c r="A106" s="6"/>
      <c r="B106" s="6"/>
      <c r="C106" s="35"/>
      <c r="D106" s="35"/>
      <c r="E106" s="35"/>
    </row>
    <row r="107" spans="1:5" ht="15.75">
      <c r="A107" s="6"/>
      <c r="B107" s="6"/>
      <c r="C107" s="35"/>
      <c r="D107" s="35"/>
      <c r="E107" s="35"/>
    </row>
    <row r="108" spans="1:5" ht="15.75">
      <c r="A108" s="6"/>
      <c r="B108" s="6"/>
      <c r="C108" s="35"/>
      <c r="D108" s="35"/>
      <c r="E108" s="35"/>
    </row>
    <row r="109" spans="1:5" ht="15.75">
      <c r="A109" s="6"/>
      <c r="B109" s="6"/>
      <c r="C109" s="35"/>
      <c r="D109" s="35"/>
      <c r="E109" s="35"/>
    </row>
    <row r="110" spans="1:5" ht="15.75">
      <c r="A110" s="6"/>
      <c r="B110" s="6"/>
      <c r="C110" s="35"/>
      <c r="D110" s="35"/>
      <c r="E110" s="35"/>
    </row>
  </sheetData>
  <mergeCells count="3">
    <mergeCell ref="A2:E2"/>
    <mergeCell ref="A1:C1"/>
    <mergeCell ref="D99:E99"/>
  </mergeCells>
  <phoneticPr fontId="1" type="noConversion"/>
  <pageMargins left="0.78740157480314965" right="0.19685039370078741" top="0.70866141732283472" bottom="0.59055118110236227" header="0.35433070866141736" footer="0.15748031496062992"/>
  <pageSetup paperSize="9" scale="80" fitToHeight="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2024-11-14T02:27:54Z</cp:lastPrinted>
  <dcterms:created xsi:type="dcterms:W3CDTF">2006-08-10T07:56:19Z</dcterms:created>
  <dcterms:modified xsi:type="dcterms:W3CDTF">2024-11-14T09:08:54Z</dcterms:modified>
</cp:coreProperties>
</file>